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20260618日已核对，正确。
</t>
        </r>
      </text>
    </comment>
  </commentList>
</comments>
</file>

<file path=xl/sharedStrings.xml><?xml version="1.0" encoding="utf-8"?>
<sst xmlns="http://schemas.openxmlformats.org/spreadsheetml/2006/main" count="63" uniqueCount="62">
  <si>
    <t xml:space="preserve">松山区2025年政府性基金预算支出决算表 </t>
  </si>
  <si>
    <t>表五</t>
  </si>
  <si>
    <t xml:space="preserve"> </t>
  </si>
  <si>
    <t xml:space="preserve">                     单位：万元</t>
  </si>
  <si>
    <t>项       目</t>
  </si>
  <si>
    <t>人大批准              预算数</t>
  </si>
  <si>
    <t>年度              预算数</t>
  </si>
  <si>
    <t>本年                决算数</t>
  </si>
  <si>
    <t xml:space="preserve">完成                 预算%           </t>
  </si>
  <si>
    <t>上年                决算数</t>
  </si>
  <si>
    <t>比上年                  增减额</t>
  </si>
  <si>
    <t xml:space="preserve">比上年             增减% </t>
  </si>
  <si>
    <t>政府性基金支出总计</t>
  </si>
  <si>
    <t>(一)政府性基金支出小计</t>
  </si>
  <si>
    <t>1.文化旅游体育与传媒支出</t>
  </si>
  <si>
    <t xml:space="preserve">  国家电影事业发展专项资金安排的支出</t>
  </si>
  <si>
    <t xml:space="preserve">  旅游发展基金支出</t>
  </si>
  <si>
    <t xml:space="preserve">  国家电影事业发展专项资金及对应专项债务收入安排的支出</t>
  </si>
  <si>
    <t>2.社会保障和就业支出</t>
  </si>
  <si>
    <t xml:space="preserve">  大中型水库移民后期扶持基金支出</t>
  </si>
  <si>
    <t xml:space="preserve">  小型水库移民扶助基金及对应专项债务收入安排的支出</t>
  </si>
  <si>
    <t>3.节能环保支出</t>
  </si>
  <si>
    <t xml:space="preserve">  可再生能源电价附加收入安排的支出</t>
  </si>
  <si>
    <t xml:space="preserve">  其他节能环保支出</t>
  </si>
  <si>
    <t>4.城乡社区支出</t>
  </si>
  <si>
    <t xml:space="preserve">  国有土地使用权出让收入及对应专项债务收入安排的支出</t>
  </si>
  <si>
    <t xml:space="preserve">  国有土地收益基金及对应专项债务收入安排的支出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</si>
  <si>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</si>
  <si>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</si>
  <si>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</si>
  <si>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 xml:space="preserve">  土地储备专项债券收入安排的支出  </t>
  </si>
  <si>
    <t xml:space="preserve">  棚户区改造专项债券收入安排的支出  </t>
  </si>
  <si>
    <t xml:space="preserve">  超长期特别国债安排的支出城乡社区公共设施</t>
  </si>
  <si>
    <t>5.农林水支出</t>
  </si>
  <si>
    <t xml:space="preserve">  大中型水库库区基金安排的支出</t>
  </si>
  <si>
    <t xml:space="preserve">  三峡水库库区基金支出</t>
  </si>
  <si>
    <t xml:space="preserve">  超长期特别国债安排的支出农业农村支出</t>
  </si>
  <si>
    <t>6.交通运输支出</t>
  </si>
  <si>
    <t xml:space="preserve">  海南省高等级公路车辆通行附加费安排的支出</t>
  </si>
  <si>
    <t xml:space="preserve">  车辆通行费安排的支出</t>
  </si>
  <si>
    <t xml:space="preserve">  港口建设费安排的支出</t>
  </si>
  <si>
    <t xml:space="preserve">  铁路建设基金支出</t>
  </si>
  <si>
    <t xml:space="preserve">  船舶油污损害赔偿基金支出</t>
  </si>
  <si>
    <t xml:space="preserve">  民航发展基金支出</t>
  </si>
  <si>
    <t>7.资源勘探信息等支出</t>
  </si>
  <si>
    <t xml:space="preserve">  农网还贷资金支出</t>
  </si>
  <si>
    <t>8.商业服务业等支出</t>
  </si>
  <si>
    <t>9.金融支出</t>
  </si>
  <si>
    <t xml:space="preserve">  金融调控支出</t>
  </si>
  <si>
    <t>10.其他支出</t>
  </si>
  <si>
    <t xml:space="preserve">  其他政府性基金及对应专项债务收入安排的支出</t>
  </si>
  <si>
    <t xml:space="preserve">  彩票发行销售机构业务费安排的支出</t>
  </si>
  <si>
    <t xml:space="preserve">  彩票公益金安排的支出</t>
  </si>
  <si>
    <t xml:space="preserve">  其他政府性基金相关支出</t>
  </si>
  <si>
    <t>11.债务付息支出</t>
  </si>
  <si>
    <t>12.债务发行费用支出</t>
  </si>
  <si>
    <t>13.抗疫特别国债支出</t>
  </si>
  <si>
    <t>(二)补助下级支出</t>
  </si>
  <si>
    <t>(三)地方政府债务还本支出</t>
  </si>
  <si>
    <t>(四)上解上级支出</t>
  </si>
  <si>
    <t>(五)调出资金</t>
  </si>
  <si>
    <t>(六)年终结余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</si>
</sst>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[Red]\(#,##0\)"/>
    <numFmt numFmtId="177" formatCode="#,##0_ "/>
    <numFmt numFmtId="178" formatCode="0.0_ "/>
    <numFmt numFmtId="179" formatCode="#,##0.0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1" fillId="0" borderId="0" xfId="0" applyNumberFormat="1" applyFont="1" applyFill="1" applyBorder="1" applyAlignment="1">
      <alignment horizontal="center" shrinkToFit="1"/>
    </xf>
    <xf numFmtId="177" fontId="2" fillId="0" borderId="0" xfId="0" applyNumberFormat="1" applyFont="1" applyFill="1" applyBorder="1" applyAlignment="1">
      <alignment shrinkToFit="1"/>
    </xf>
    <xf numFmtId="177" fontId="2" fillId="0" borderId="0" xfId="0" applyNumberFormat="1" applyFont="1" applyFill="1" applyBorder="1" applyAlignment="1">
      <alignment horizontal="center" shrinkToFit="1"/>
    </xf>
    <xf numFmtId="176" fontId="3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shrinkToFit="1"/>
    </xf>
    <xf numFmtId="177" fontId="2" fillId="0" borderId="2" xfId="0" applyNumberFormat="1" applyFont="1" applyFill="1" applyBorder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 shrinkToFit="1"/>
    </xf>
    <xf numFmtId="3" fontId="2" fillId="0" borderId="2" xfId="0" applyNumberFormat="1" applyFont="1" applyFill="1" applyBorder="1" applyAlignment="1" applyProtection="1">
      <alignment vertical="center" wrapText="1"/>
    </xf>
    <xf numFmtId="179" fontId="2" fillId="0" borderId="2" xfId="0" applyNumberFormat="1" applyFont="1" applyFill="1" applyBorder="1" applyAlignment="1" applyProtection="1">
      <alignment vertical="center"/>
    </xf>
    <xf numFmtId="3" fontId="2" fillId="0" borderId="2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vertical="center" wrapText="1"/>
    </xf>
    <xf numFmtId="179" fontId="2" fillId="0" borderId="2" xfId="0" applyNumberFormat="1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wrapText="1"/>
    </xf>
    <xf numFmtId="3" fontId="2" fillId="0" borderId="2" xfId="0" applyNumberFormat="1" applyFont="1" applyFill="1" applyBorder="1" applyAlignment="1" applyProtection="1">
      <alignment vertical="center" shrinkToFit="1"/>
    </xf>
    <xf numFmtId="0" fontId="2" fillId="0" borderId="2" xfId="0" applyNumberFormat="1" applyFont="1" applyFill="1" applyBorder="1" applyAlignment="1" applyProtection="1">
      <alignment horizontal="left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tabSelected="1" workbookViewId="0">
      <selection activeCell="A15" sqref="$A1:$XFD1048576"/>
    </sheetView>
  </sheetViews>
  <sheetFormatPr defaultColWidth="9" defaultRowHeight="21" customHeight="1" outlineLevelCol="7"/>
  <cols>
    <col min="1" max="1" width="43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3"/>
      <c r="C2" s="3"/>
      <c r="D2" s="3"/>
      <c r="E2" s="4" t="s">
        <v>2</v>
      </c>
      <c r="F2" s="4"/>
      <c r="G2" s="5" t="s">
        <v>3</v>
      </c>
      <c r="H2" s="5"/>
    </row>
    <row r="3" customHeight="1" spans="1:8">
      <c r="A3" s="6" t="s">
        <v>4</v>
      </c>
      <c r="B3" s="7" t="s">
        <v>5</v>
      </c>
      <c r="C3" s="7" t="s">
        <v>6</v>
      </c>
      <c r="D3" s="8" t="s">
        <v>7</v>
      </c>
      <c r="E3" s="9" t="s">
        <v>8</v>
      </c>
      <c r="F3" s="7" t="s">
        <v>9</v>
      </c>
      <c r="G3" s="7" t="s">
        <v>10</v>
      </c>
      <c r="H3" s="7" t="s">
        <v>11</v>
      </c>
    </row>
    <row r="4" customHeight="1" spans="1:8">
      <c r="A4" s="10" t="s">
        <v>12</v>
      </c>
      <c r="B4" s="11">
        <f t="shared" ref="B4:F4" si="0">SUM(B5,B50:B54)</f>
        <v>132292</v>
      </c>
      <c r="C4" s="11">
        <f t="shared" si="0"/>
        <v>508707</v>
      </c>
      <c r="D4" s="11">
        <f t="shared" si="0"/>
        <v>517207</v>
      </c>
      <c r="E4" s="12">
        <f t="shared" ref="E4:E54" si="1">IF(C4=0,"",D4/C4*100)</f>
        <v>101.670902896952</v>
      </c>
      <c r="F4" s="11">
        <f t="shared" si="0"/>
        <v>217767</v>
      </c>
      <c r="G4" s="13">
        <f t="shared" ref="G4:G20" si="2">SUM(D4-F4)</f>
        <v>299440</v>
      </c>
      <c r="H4" s="12">
        <f t="shared" ref="H4:H20" si="3">IF(F4=0,"",SUM(G4/F4)*100)</f>
        <v>137.504764266395</v>
      </c>
    </row>
    <row r="5" customHeight="1" spans="1:8">
      <c r="A5" s="10" t="s">
        <v>13</v>
      </c>
      <c r="B5" s="11">
        <f t="shared" ref="B5:F5" si="4">B6+B10+B13+B16+B25+B29+B36+B38+B40+B42+B47+B48+B49</f>
        <v>54353</v>
      </c>
      <c r="C5" s="11">
        <f t="shared" si="4"/>
        <v>231709</v>
      </c>
      <c r="D5" s="11">
        <f t="shared" si="4"/>
        <v>231851</v>
      </c>
      <c r="E5" s="12">
        <f t="shared" si="1"/>
        <v>100.061283765413</v>
      </c>
      <c r="F5" s="11">
        <f t="shared" si="4"/>
        <v>68082</v>
      </c>
      <c r="G5" s="13">
        <f t="shared" si="2"/>
        <v>163769</v>
      </c>
      <c r="H5" s="12">
        <f t="shared" si="3"/>
        <v>240.5466936929</v>
      </c>
    </row>
    <row r="6" customHeight="1" spans="1:8">
      <c r="A6" s="14" t="s">
        <v>14</v>
      </c>
      <c r="B6" s="11">
        <f t="shared" ref="B6:F6" si="5">SUM(B7:B9)</f>
        <v>8</v>
      </c>
      <c r="C6" s="11">
        <f t="shared" si="5"/>
        <v>15</v>
      </c>
      <c r="D6" s="11">
        <f t="shared" si="5"/>
        <v>15</v>
      </c>
      <c r="E6" s="12">
        <f t="shared" si="1"/>
        <v>100</v>
      </c>
      <c r="F6" s="11">
        <f t="shared" si="5"/>
        <v>6</v>
      </c>
      <c r="G6" s="13">
        <f t="shared" si="2"/>
        <v>9</v>
      </c>
      <c r="H6" s="12">
        <f t="shared" si="3"/>
        <v>150</v>
      </c>
    </row>
    <row r="7" customHeight="1" spans="1:8">
      <c r="A7" s="15" t="s">
        <v>15</v>
      </c>
      <c r="B7" s="11">
        <v>8</v>
      </c>
      <c r="C7" s="11"/>
      <c r="D7" s="11"/>
      <c r="E7" s="12" t="str">
        <f t="shared" si="1"/>
        <v/>
      </c>
      <c r="F7" s="11">
        <v>6</v>
      </c>
      <c r="G7" s="13">
        <f t="shared" si="2"/>
        <v>-6</v>
      </c>
      <c r="H7" s="12">
        <f t="shared" si="3"/>
        <v>-100</v>
      </c>
    </row>
    <row r="8" customHeight="1" spans="1:8">
      <c r="A8" s="15" t="s">
        <v>16</v>
      </c>
      <c r="B8" s="11"/>
      <c r="C8" s="11">
        <v>15</v>
      </c>
      <c r="D8" s="11">
        <v>15</v>
      </c>
      <c r="E8" s="12">
        <f t="shared" si="1"/>
        <v>100</v>
      </c>
      <c r="F8" s="11"/>
      <c r="G8" s="13">
        <f t="shared" si="2"/>
        <v>15</v>
      </c>
      <c r="H8" s="12" t="str">
        <f t="shared" si="3"/>
        <v/>
      </c>
    </row>
    <row r="9" customHeight="1" spans="1:8">
      <c r="A9" s="14" t="s">
        <v>17</v>
      </c>
      <c r="B9" s="11"/>
      <c r="C9" s="11"/>
      <c r="D9" s="11"/>
      <c r="E9" s="12" t="str">
        <f t="shared" si="1"/>
        <v/>
      </c>
      <c r="F9" s="11"/>
      <c r="G9" s="13">
        <f t="shared" si="2"/>
        <v>0</v>
      </c>
      <c r="H9" s="12" t="str">
        <f t="shared" si="3"/>
        <v/>
      </c>
    </row>
    <row r="10" customHeight="1" spans="1:8">
      <c r="A10" s="14" t="s">
        <v>18</v>
      </c>
      <c r="B10" s="11">
        <f t="shared" ref="B10:F10" si="6">SUM(B11:B12)</f>
        <v>0</v>
      </c>
      <c r="C10" s="11">
        <f t="shared" si="6"/>
        <v>0</v>
      </c>
      <c r="D10" s="11">
        <f t="shared" si="6"/>
        <v>0</v>
      </c>
      <c r="E10" s="12" t="str">
        <f t="shared" si="1"/>
        <v/>
      </c>
      <c r="F10" s="11">
        <f t="shared" si="6"/>
        <v>0</v>
      </c>
      <c r="G10" s="13">
        <f t="shared" si="2"/>
        <v>0</v>
      </c>
      <c r="H10" s="12" t="str">
        <f t="shared" si="3"/>
        <v/>
      </c>
    </row>
    <row r="11" customHeight="1" spans="1:8">
      <c r="A11" s="14" t="s">
        <v>19</v>
      </c>
      <c r="B11" s="11"/>
      <c r="C11" s="11"/>
      <c r="D11" s="11"/>
      <c r="E11" s="12" t="str">
        <f t="shared" si="1"/>
        <v/>
      </c>
      <c r="F11" s="11"/>
      <c r="G11" s="13">
        <f t="shared" si="2"/>
        <v>0</v>
      </c>
      <c r="H11" s="12" t="str">
        <f t="shared" si="3"/>
        <v/>
      </c>
    </row>
    <row r="12" customHeight="1" spans="1:8">
      <c r="A12" s="14" t="s">
        <v>20</v>
      </c>
      <c r="B12" s="11"/>
      <c r="C12" s="11"/>
      <c r="D12" s="11"/>
      <c r="E12" s="12" t="str">
        <f t="shared" si="1"/>
        <v/>
      </c>
      <c r="F12" s="11"/>
      <c r="G12" s="13">
        <f t="shared" si="2"/>
        <v>0</v>
      </c>
      <c r="H12" s="12" t="str">
        <f t="shared" si="3"/>
        <v/>
      </c>
    </row>
    <row r="13" customHeight="1" spans="1:8">
      <c r="A13" s="14" t="s">
        <v>21</v>
      </c>
      <c r="B13" s="11">
        <f>SUM(B14:B15)</f>
        <v>0</v>
      </c>
      <c r="C13" s="11">
        <f>SUM(C14:C15)</f>
        <v>1240</v>
      </c>
      <c r="D13" s="11">
        <v>1240</v>
      </c>
      <c r="E13" s="12">
        <f t="shared" si="1"/>
        <v>100</v>
      </c>
      <c r="F13" s="11"/>
      <c r="G13" s="13">
        <f t="shared" si="2"/>
        <v>1240</v>
      </c>
      <c r="H13" s="12" t="str">
        <f t="shared" si="3"/>
        <v/>
      </c>
    </row>
    <row r="14" customHeight="1" spans="1:8">
      <c r="A14" s="14" t="s">
        <v>22</v>
      </c>
      <c r="B14" s="11"/>
      <c r="C14" s="11"/>
      <c r="D14" s="11"/>
      <c r="E14" s="12" t="str">
        <f t="shared" si="1"/>
        <v/>
      </c>
      <c r="F14" s="11"/>
      <c r="G14" s="13">
        <f t="shared" si="2"/>
        <v>0</v>
      </c>
      <c r="H14" s="12" t="str">
        <f t="shared" si="3"/>
        <v/>
      </c>
    </row>
    <row r="15" customHeight="1" spans="1:8">
      <c r="A15" s="14" t="s">
        <v>23</v>
      </c>
      <c r="B15" s="11"/>
      <c r="C15" s="11">
        <v>1240</v>
      </c>
      <c r="D15" s="11"/>
      <c r="E15" s="12">
        <f t="shared" si="1"/>
        <v>0</v>
      </c>
      <c r="F15" s="11"/>
      <c r="G15" s="13">
        <f t="shared" si="2"/>
        <v>0</v>
      </c>
      <c r="H15" s="12" t="str">
        <f t="shared" si="3"/>
        <v/>
      </c>
    </row>
    <row r="16" customHeight="1" spans="1:8">
      <c r="A16" s="14" t="s">
        <v>24</v>
      </c>
      <c r="B16" s="11">
        <f t="shared" ref="B16:F16" si="7">SUM(B17:B24)</f>
        <v>44561</v>
      </c>
      <c r="C16" s="11">
        <f t="shared" si="7"/>
        <v>96461</v>
      </c>
      <c r="D16" s="11">
        <f t="shared" si="7"/>
        <v>97812</v>
      </c>
      <c r="E16" s="12">
        <f t="shared" si="1"/>
        <v>101.400566031868</v>
      </c>
      <c r="F16" s="11">
        <f t="shared" si="7"/>
        <v>52541</v>
      </c>
      <c r="G16" s="13">
        <f t="shared" si="2"/>
        <v>45271</v>
      </c>
      <c r="H16" s="12">
        <f t="shared" si="3"/>
        <v>86.1631868445595</v>
      </c>
    </row>
    <row r="17" customHeight="1" spans="1:8">
      <c r="A17" s="14" t="s">
        <v>25</v>
      </c>
      <c r="B17" s="11">
        <v>40931</v>
      </c>
      <c r="C17" s="11">
        <v>82043</v>
      </c>
      <c r="D17" s="11">
        <v>83394</v>
      </c>
      <c r="E17" s="12">
        <f t="shared" si="1"/>
        <v>101.646697463525</v>
      </c>
      <c r="F17" s="11">
        <v>52406</v>
      </c>
      <c r="G17" s="13">
        <f t="shared" si="2"/>
        <v>30988</v>
      </c>
      <c r="H17" s="12">
        <f t="shared" si="3"/>
        <v>59.130633896882</v>
      </c>
    </row>
    <row r="18" customHeight="1" spans="1:8">
      <c r="A18" s="14" t="s">
        <v>26</v>
      </c>
      <c r="B18" s="11"/>
      <c r="C18" s="11"/>
      <c r="D18" s="11"/>
      <c r="E18" s="12" t="str">
        <f t="shared" si="1"/>
        <v/>
      </c>
      <c r="F18" s="11"/>
      <c r="G18" s="13">
        <f t="shared" si="2"/>
        <v>0</v>
      </c>
      <c r="H18" s="12" t="str">
        <f t="shared" si="3"/>
        <v/>
      </c>
    </row>
    <row r="19" customHeight="1" spans="1:8">
      <c r="A19" s="14" t="s">
        <v>27</v>
      </c>
      <c r="B19" s="11"/>
      <c r="C19" s="11"/>
      <c r="D19" s="11"/>
      <c r="E19" s="12" t="str">
        <f t="shared" si="1"/>
        <v/>
      </c>
      <c r="F19" s="11"/>
      <c r="G19" s="13">
        <f t="shared" si="2"/>
        <v>0</v>
      </c>
      <c r="H19" s="16" t="str">
        <f t="shared" si="3"/>
        <v/>
      </c>
    </row>
    <row r="20" customHeight="1" spans="1:8">
      <c r="A20" s="14" t="s">
        <v>28</v>
      </c>
      <c r="B20" s="11">
        <v>3630</v>
      </c>
      <c r="C20" s="11">
        <v>307</v>
      </c>
      <c r="D20" s="11">
        <v>307</v>
      </c>
      <c r="E20" s="12">
        <f t="shared" si="1"/>
        <v>100</v>
      </c>
      <c r="F20" s="11">
        <v>135</v>
      </c>
      <c r="G20" s="13">
        <f t="shared" si="2"/>
        <v>172</v>
      </c>
      <c r="H20" s="12">
        <f t="shared" si="3"/>
        <v>127.407407407407</v>
      </c>
    </row>
    <row r="21" customHeight="1" spans="1:8">
      <c r="A21" s="15" t="s">
        <v>29</v>
      </c>
      <c r="B21" s="11"/>
      <c r="C21" s="11"/>
      <c r="D21" s="11"/>
      <c r="E21" s="12" t="str">
        <f t="shared" si="1"/>
        <v/>
      </c>
      <c r="F21" s="11"/>
      <c r="G21" s="13"/>
      <c r="H21" s="12"/>
    </row>
    <row r="22" customHeight="1" spans="1:8">
      <c r="A22" s="14" t="s">
        <v>30</v>
      </c>
      <c r="B22" s="11"/>
      <c r="C22" s="11"/>
      <c r="D22" s="11"/>
      <c r="E22" s="12" t="str">
        <f t="shared" si="1"/>
        <v/>
      </c>
      <c r="F22" s="11"/>
      <c r="G22" s="13"/>
      <c r="H22" s="12"/>
    </row>
    <row r="23" customHeight="1" spans="1:8">
      <c r="A23" s="14" t="s">
        <v>31</v>
      </c>
      <c r="B23" s="11"/>
      <c r="C23" s="11"/>
      <c r="D23" s="11"/>
      <c r="E23" s="12" t="str">
        <f t="shared" si="1"/>
        <v/>
      </c>
      <c r="F23" s="11"/>
      <c r="G23" s="13"/>
      <c r="H23" s="12"/>
    </row>
    <row r="24" customHeight="1" spans="1:8">
      <c r="A24" s="14" t="s">
        <v>32</v>
      </c>
      <c r="B24" s="11"/>
      <c r="C24" s="11">
        <v>14111</v>
      </c>
      <c r="D24" s="11">
        <v>14111</v>
      </c>
      <c r="E24" s="12">
        <f t="shared" si="1"/>
        <v>100</v>
      </c>
      <c r="F24" s="11"/>
      <c r="G24" s="13">
        <f t="shared" ref="G24:G45" si="8">SUM(D24-F24)</f>
        <v>14111</v>
      </c>
      <c r="H24" s="12" t="str">
        <f t="shared" ref="H24:H45" si="9">IF(F24=0,"",SUM(G24/F24)*100)</f>
        <v/>
      </c>
    </row>
    <row r="25" customHeight="1" spans="1:8">
      <c r="A25" s="14" t="s">
        <v>33</v>
      </c>
      <c r="B25" s="11">
        <f t="shared" ref="B25:F25" si="10">SUM(B26:B28)</f>
        <v>2156</v>
      </c>
      <c r="C25" s="11">
        <f t="shared" si="10"/>
        <v>63969</v>
      </c>
      <c r="D25" s="11">
        <f t="shared" si="10"/>
        <v>63969</v>
      </c>
      <c r="E25" s="12">
        <f t="shared" si="1"/>
        <v>100</v>
      </c>
      <c r="F25" s="11">
        <f t="shared" si="10"/>
        <v>1628</v>
      </c>
      <c r="G25" s="13">
        <f t="shared" si="8"/>
        <v>62341</v>
      </c>
      <c r="H25" s="16">
        <f t="shared" si="9"/>
        <v>3829.29975429975</v>
      </c>
    </row>
    <row r="26" customHeight="1" spans="1:8">
      <c r="A26" s="14" t="s">
        <v>34</v>
      </c>
      <c r="B26" s="11">
        <v>2156</v>
      </c>
      <c r="C26" s="11">
        <v>2478</v>
      </c>
      <c r="D26" s="11">
        <v>2478</v>
      </c>
      <c r="E26" s="12">
        <f t="shared" si="1"/>
        <v>100</v>
      </c>
      <c r="F26" s="11">
        <v>629</v>
      </c>
      <c r="G26" s="13">
        <f t="shared" si="8"/>
        <v>1849</v>
      </c>
      <c r="H26" s="16">
        <f t="shared" si="9"/>
        <v>293.9586645469</v>
      </c>
    </row>
    <row r="27" customHeight="1" spans="1:8">
      <c r="A27" s="14" t="s">
        <v>35</v>
      </c>
      <c r="B27" s="11"/>
      <c r="C27" s="11"/>
      <c r="D27" s="11"/>
      <c r="E27" s="12" t="str">
        <f t="shared" si="1"/>
        <v/>
      </c>
      <c r="F27" s="11"/>
      <c r="G27" s="13">
        <f t="shared" si="8"/>
        <v>0</v>
      </c>
      <c r="H27" s="12" t="str">
        <f t="shared" si="9"/>
        <v/>
      </c>
    </row>
    <row r="28" customHeight="1" spans="1:8">
      <c r="A28" s="14" t="s">
        <v>36</v>
      </c>
      <c r="B28" s="11"/>
      <c r="C28" s="11">
        <v>61491</v>
      </c>
      <c r="D28" s="11">
        <v>61491</v>
      </c>
      <c r="E28" s="12">
        <f t="shared" si="1"/>
        <v>100</v>
      </c>
      <c r="F28" s="11">
        <v>999</v>
      </c>
      <c r="G28" s="13">
        <f t="shared" si="8"/>
        <v>60492</v>
      </c>
      <c r="H28" s="12">
        <f t="shared" si="9"/>
        <v>6055.25525525526</v>
      </c>
    </row>
    <row r="29" customHeight="1" spans="1:8">
      <c r="A29" s="14" t="s">
        <v>37</v>
      </c>
      <c r="B29" s="11">
        <f t="shared" ref="B29:F29" si="11">SUM(B30:B35)</f>
        <v>0</v>
      </c>
      <c r="C29" s="11">
        <f t="shared" si="11"/>
        <v>0</v>
      </c>
      <c r="D29" s="11">
        <f t="shared" si="11"/>
        <v>0</v>
      </c>
      <c r="E29" s="12" t="str">
        <f t="shared" si="1"/>
        <v/>
      </c>
      <c r="F29" s="11">
        <f t="shared" si="11"/>
        <v>245</v>
      </c>
      <c r="G29" s="13">
        <f t="shared" si="8"/>
        <v>-245</v>
      </c>
      <c r="H29" s="12">
        <f t="shared" si="9"/>
        <v>-100</v>
      </c>
    </row>
    <row r="30" customHeight="1" spans="1:8">
      <c r="A30" s="14" t="s">
        <v>38</v>
      </c>
      <c r="B30" s="11"/>
      <c r="C30" s="11"/>
      <c r="D30" s="11"/>
      <c r="E30" s="12" t="str">
        <f t="shared" si="1"/>
        <v/>
      </c>
      <c r="F30" s="11"/>
      <c r="G30" s="13">
        <f t="shared" si="8"/>
        <v>0</v>
      </c>
      <c r="H30" s="12" t="str">
        <f t="shared" si="9"/>
        <v/>
      </c>
    </row>
    <row r="31" customHeight="1" spans="1:8">
      <c r="A31" s="14" t="s">
        <v>39</v>
      </c>
      <c r="B31" s="11"/>
      <c r="C31" s="11"/>
      <c r="D31" s="11"/>
      <c r="E31" s="12" t="str">
        <f t="shared" si="1"/>
        <v/>
      </c>
      <c r="F31" s="11"/>
      <c r="G31" s="13">
        <f t="shared" si="8"/>
        <v>0</v>
      </c>
      <c r="H31" s="12" t="str">
        <f t="shared" si="9"/>
        <v/>
      </c>
    </row>
    <row r="32" customHeight="1" spans="1:8">
      <c r="A32" s="14" t="s">
        <v>40</v>
      </c>
      <c r="B32" s="11"/>
      <c r="C32" s="11"/>
      <c r="D32" s="11"/>
      <c r="E32" s="12" t="str">
        <f t="shared" si="1"/>
        <v/>
      </c>
      <c r="F32" s="11"/>
      <c r="G32" s="13">
        <f t="shared" si="8"/>
        <v>0</v>
      </c>
      <c r="H32" s="12" t="str">
        <f t="shared" si="9"/>
        <v/>
      </c>
    </row>
    <row r="33" customHeight="1" spans="1:8">
      <c r="A33" s="14" t="s">
        <v>41</v>
      </c>
      <c r="B33" s="11"/>
      <c r="C33" s="11"/>
      <c r="D33" s="11"/>
      <c r="E33" s="12" t="str">
        <f t="shared" si="1"/>
        <v/>
      </c>
      <c r="F33" s="11"/>
      <c r="G33" s="13">
        <f t="shared" si="8"/>
        <v>0</v>
      </c>
      <c r="H33" s="12" t="str">
        <f t="shared" si="9"/>
        <v/>
      </c>
    </row>
    <row r="34" customHeight="1" spans="1:8">
      <c r="A34" s="14" t="s">
        <v>42</v>
      </c>
      <c r="B34" s="11"/>
      <c r="C34" s="11"/>
      <c r="D34" s="11"/>
      <c r="E34" s="12" t="str">
        <f t="shared" si="1"/>
        <v/>
      </c>
      <c r="F34" s="11"/>
      <c r="G34" s="13">
        <f t="shared" si="8"/>
        <v>0</v>
      </c>
      <c r="H34" s="12" t="str">
        <f t="shared" si="9"/>
        <v/>
      </c>
    </row>
    <row r="35" customHeight="1" spans="1:8">
      <c r="A35" s="14" t="s">
        <v>43</v>
      </c>
      <c r="B35" s="11"/>
      <c r="C35" s="11"/>
      <c r="D35" s="11"/>
      <c r="E35" s="12" t="str">
        <f t="shared" si="1"/>
        <v/>
      </c>
      <c r="F35" s="11">
        <v>245</v>
      </c>
      <c r="G35" s="13">
        <f t="shared" si="8"/>
        <v>-245</v>
      </c>
      <c r="H35" s="12">
        <f t="shared" si="9"/>
        <v>-100</v>
      </c>
    </row>
    <row r="36" customHeight="1" spans="1:8">
      <c r="A36" s="14" t="s">
        <v>44</v>
      </c>
      <c r="B36" s="11">
        <f t="shared" ref="B36:F36" si="12">B37</f>
        <v>0</v>
      </c>
      <c r="C36" s="11">
        <f t="shared" si="12"/>
        <v>0</v>
      </c>
      <c r="D36" s="11">
        <f t="shared" si="12"/>
        <v>0</v>
      </c>
      <c r="E36" s="12" t="str">
        <f t="shared" si="1"/>
        <v/>
      </c>
      <c r="F36" s="11">
        <f t="shared" si="12"/>
        <v>0</v>
      </c>
      <c r="G36" s="13">
        <f t="shared" si="8"/>
        <v>0</v>
      </c>
      <c r="H36" s="12" t="str">
        <f t="shared" si="9"/>
        <v/>
      </c>
    </row>
    <row r="37" customHeight="1" spans="1:8">
      <c r="A37" s="14" t="s">
        <v>45</v>
      </c>
      <c r="B37" s="11"/>
      <c r="C37" s="11"/>
      <c r="D37" s="11"/>
      <c r="E37" s="12" t="str">
        <f t="shared" si="1"/>
        <v/>
      </c>
      <c r="F37" s="11"/>
      <c r="G37" s="13">
        <f t="shared" si="8"/>
        <v>0</v>
      </c>
      <c r="H37" s="12" t="str">
        <f t="shared" si="9"/>
        <v/>
      </c>
    </row>
    <row r="38" customHeight="1" spans="1:8">
      <c r="A38" s="14" t="s">
        <v>46</v>
      </c>
      <c r="B38" s="11">
        <f t="shared" ref="B38:F38" si="13">B39</f>
        <v>0</v>
      </c>
      <c r="C38" s="11">
        <f t="shared" si="13"/>
        <v>0</v>
      </c>
      <c r="D38" s="11">
        <f t="shared" si="13"/>
        <v>0</v>
      </c>
      <c r="E38" s="12" t="str">
        <f t="shared" si="1"/>
        <v/>
      </c>
      <c r="F38" s="11">
        <f t="shared" si="13"/>
        <v>0</v>
      </c>
      <c r="G38" s="13">
        <f t="shared" si="8"/>
        <v>0</v>
      </c>
      <c r="H38" s="12" t="str">
        <f t="shared" si="9"/>
        <v/>
      </c>
    </row>
    <row r="39" customHeight="1" spans="1:8">
      <c r="A39" s="14" t="s">
        <v>16</v>
      </c>
      <c r="B39" s="11"/>
      <c r="C39" s="11"/>
      <c r="D39" s="11"/>
      <c r="E39" s="12" t="str">
        <f t="shared" si="1"/>
        <v/>
      </c>
      <c r="F39" s="11"/>
      <c r="G39" s="13">
        <f t="shared" si="8"/>
        <v>0</v>
      </c>
      <c r="H39" s="12" t="str">
        <f t="shared" si="9"/>
        <v/>
      </c>
    </row>
    <row r="40" customHeight="1" spans="1:8">
      <c r="A40" s="14" t="s">
        <v>47</v>
      </c>
      <c r="B40" s="11">
        <f t="shared" ref="B40:F40" si="14">B41</f>
        <v>0</v>
      </c>
      <c r="C40" s="11">
        <f t="shared" si="14"/>
        <v>0</v>
      </c>
      <c r="D40" s="11">
        <f t="shared" si="14"/>
        <v>0</v>
      </c>
      <c r="E40" s="12" t="str">
        <f t="shared" si="1"/>
        <v/>
      </c>
      <c r="F40" s="11">
        <f t="shared" si="14"/>
        <v>0</v>
      </c>
      <c r="G40" s="13">
        <f t="shared" si="8"/>
        <v>0</v>
      </c>
      <c r="H40" s="12" t="str">
        <f t="shared" si="9"/>
        <v/>
      </c>
    </row>
    <row r="41" customHeight="1" spans="1:8">
      <c r="A41" s="14" t="s">
        <v>48</v>
      </c>
      <c r="B41" s="11"/>
      <c r="C41" s="11"/>
      <c r="D41" s="11"/>
      <c r="E41" s="12" t="str">
        <f t="shared" si="1"/>
        <v/>
      </c>
      <c r="F41" s="11"/>
      <c r="G41" s="13">
        <f t="shared" si="8"/>
        <v>0</v>
      </c>
      <c r="H41" s="12" t="str">
        <f t="shared" si="9"/>
        <v/>
      </c>
    </row>
    <row r="42" customHeight="1" spans="1:8">
      <c r="A42" s="14" t="s">
        <v>49</v>
      </c>
      <c r="B42" s="11">
        <f t="shared" ref="B42:F42" si="15">SUM(B43:B46)</f>
        <v>128</v>
      </c>
      <c r="C42" s="11">
        <f t="shared" si="15"/>
        <v>59891</v>
      </c>
      <c r="D42" s="11">
        <f t="shared" si="15"/>
        <v>59891</v>
      </c>
      <c r="E42" s="12">
        <f t="shared" si="1"/>
        <v>100</v>
      </c>
      <c r="F42" s="11">
        <f t="shared" si="15"/>
        <v>9209</v>
      </c>
      <c r="G42" s="13">
        <f t="shared" si="8"/>
        <v>50682</v>
      </c>
      <c r="H42" s="12">
        <f t="shared" si="9"/>
        <v>550.352915626018</v>
      </c>
    </row>
    <row r="43" customHeight="1" spans="1:8">
      <c r="A43" s="14" t="s">
        <v>50</v>
      </c>
      <c r="B43" s="11"/>
      <c r="C43" s="11">
        <v>58503</v>
      </c>
      <c r="D43" s="11">
        <v>58503</v>
      </c>
      <c r="E43" s="12">
        <f t="shared" si="1"/>
        <v>100</v>
      </c>
      <c r="F43" s="11">
        <v>8701</v>
      </c>
      <c r="G43" s="13">
        <f t="shared" si="8"/>
        <v>49802</v>
      </c>
      <c r="H43" s="12">
        <f t="shared" si="9"/>
        <v>572.370991840018</v>
      </c>
    </row>
    <row r="44" customHeight="1" spans="1:8">
      <c r="A44" s="14" t="s">
        <v>51</v>
      </c>
      <c r="B44" s="11"/>
      <c r="C44" s="11"/>
      <c r="D44" s="11"/>
      <c r="E44" s="12" t="str">
        <f t="shared" si="1"/>
        <v/>
      </c>
      <c r="F44" s="11"/>
      <c r="G44" s="13">
        <f t="shared" si="8"/>
        <v>0</v>
      </c>
      <c r="H44" s="12" t="str">
        <f t="shared" si="9"/>
        <v/>
      </c>
    </row>
    <row r="45" customHeight="1" spans="1:8">
      <c r="A45" s="14" t="s">
        <v>52</v>
      </c>
      <c r="B45" s="11">
        <v>128</v>
      </c>
      <c r="C45" s="11">
        <v>1388</v>
      </c>
      <c r="D45" s="11">
        <v>1388</v>
      </c>
      <c r="E45" s="12">
        <f t="shared" si="1"/>
        <v>100</v>
      </c>
      <c r="F45" s="11">
        <v>508</v>
      </c>
      <c r="G45" s="13">
        <f t="shared" si="8"/>
        <v>880</v>
      </c>
      <c r="H45" s="12">
        <f t="shared" si="9"/>
        <v>173.228346456693</v>
      </c>
    </row>
    <row r="46" customHeight="1" spans="1:8">
      <c r="A46" s="14" t="s">
        <v>53</v>
      </c>
      <c r="B46" s="11"/>
      <c r="C46" s="11"/>
      <c r="D46" s="11"/>
      <c r="E46" s="12" t="str">
        <f t="shared" si="1"/>
        <v/>
      </c>
      <c r="F46" s="11"/>
      <c r="G46" s="13"/>
      <c r="H46" s="12"/>
    </row>
    <row r="47" customHeight="1" spans="1:8">
      <c r="A47" s="14" t="s">
        <v>54</v>
      </c>
      <c r="B47" s="17">
        <v>7500</v>
      </c>
      <c r="C47" s="17">
        <v>8703</v>
      </c>
      <c r="D47" s="11">
        <v>8703</v>
      </c>
      <c r="E47" s="12">
        <f t="shared" si="1"/>
        <v>100</v>
      </c>
      <c r="F47" s="11">
        <v>4316</v>
      </c>
      <c r="G47" s="13">
        <f t="shared" ref="G47:G54" si="16">SUM(D47-F47)</f>
        <v>4387</v>
      </c>
      <c r="H47" s="12">
        <f t="shared" ref="H47:H54" si="17">IF(F47=0,"",SUM(G47/F47)*100)</f>
        <v>101.645041705283</v>
      </c>
    </row>
    <row r="48" customHeight="1" spans="1:8">
      <c r="A48" s="14" t="s">
        <v>55</v>
      </c>
      <c r="B48" s="11"/>
      <c r="C48" s="17">
        <v>221</v>
      </c>
      <c r="D48" s="11">
        <v>221</v>
      </c>
      <c r="E48" s="12">
        <f t="shared" si="1"/>
        <v>100</v>
      </c>
      <c r="F48" s="11">
        <v>137</v>
      </c>
      <c r="G48" s="13">
        <f t="shared" si="16"/>
        <v>84</v>
      </c>
      <c r="H48" s="16">
        <f t="shared" si="17"/>
        <v>61.3138686131387</v>
      </c>
    </row>
    <row r="49" customHeight="1" spans="1:8">
      <c r="A49" s="14" t="s">
        <v>56</v>
      </c>
      <c r="B49" s="11"/>
      <c r="C49" s="17">
        <v>1209</v>
      </c>
      <c r="D49" s="11"/>
      <c r="E49" s="12">
        <f t="shared" si="1"/>
        <v>0</v>
      </c>
      <c r="F49" s="11"/>
      <c r="G49" s="13">
        <f t="shared" si="16"/>
        <v>0</v>
      </c>
      <c r="H49" s="12" t="str">
        <f t="shared" si="17"/>
        <v/>
      </c>
    </row>
    <row r="50" customHeight="1" spans="1:8">
      <c r="A50" s="14" t="s">
        <v>57</v>
      </c>
      <c r="B50" s="11"/>
      <c r="C50" s="11"/>
      <c r="D50" s="11"/>
      <c r="E50" s="12" t="str">
        <f t="shared" si="1"/>
        <v/>
      </c>
      <c r="F50" s="11"/>
      <c r="G50" s="18">
        <f t="shared" si="16"/>
        <v>0</v>
      </c>
      <c r="H50" s="12" t="str">
        <f t="shared" si="17"/>
        <v/>
      </c>
    </row>
    <row r="51" customHeight="1" spans="1:8">
      <c r="A51" s="19" t="s">
        <v>58</v>
      </c>
      <c r="B51" s="17">
        <v>600</v>
      </c>
      <c r="C51" s="17">
        <f>6400+138809+10627</f>
        <v>155836</v>
      </c>
      <c r="D51" s="11">
        <v>155836</v>
      </c>
      <c r="E51" s="12">
        <f t="shared" si="1"/>
        <v>100</v>
      </c>
      <c r="F51" s="11">
        <v>104867</v>
      </c>
      <c r="G51" s="13">
        <f t="shared" si="16"/>
        <v>50969</v>
      </c>
      <c r="H51" s="16">
        <f t="shared" si="17"/>
        <v>48.6034691561692</v>
      </c>
    </row>
    <row r="52" customHeight="1" spans="1:8">
      <c r="A52" s="10" t="s">
        <v>59</v>
      </c>
      <c r="B52" s="11"/>
      <c r="C52" s="11"/>
      <c r="D52" s="11"/>
      <c r="E52" s="12" t="str">
        <f t="shared" si="1"/>
        <v/>
      </c>
      <c r="F52" s="11">
        <v>16683</v>
      </c>
      <c r="G52" s="13">
        <f t="shared" si="16"/>
        <v>-16683</v>
      </c>
      <c r="H52" s="12">
        <f t="shared" si="17"/>
        <v>-100</v>
      </c>
    </row>
    <row r="53" customHeight="1" spans="1:8">
      <c r="A53" s="10" t="s">
        <v>60</v>
      </c>
      <c r="B53" s="17">
        <v>77339</v>
      </c>
      <c r="C53" s="17">
        <v>54339</v>
      </c>
      <c r="D53" s="11">
        <v>70452</v>
      </c>
      <c r="E53" s="12">
        <f t="shared" si="1"/>
        <v>129.652735604262</v>
      </c>
      <c r="F53" s="11">
        <v>1237</v>
      </c>
      <c r="G53" s="13">
        <f t="shared" si="16"/>
        <v>69215</v>
      </c>
      <c r="H53" s="12">
        <f t="shared" si="17"/>
        <v>5595.39207760711</v>
      </c>
    </row>
    <row r="54" customHeight="1" spans="1:8">
      <c r="A54" s="10" t="s">
        <v>61</v>
      </c>
      <c r="B54" s="11"/>
      <c r="C54" s="17">
        <v>66823</v>
      </c>
      <c r="D54" s="11">
        <v>59068</v>
      </c>
      <c r="E54" s="12">
        <f t="shared" si="1"/>
        <v>88.3947143947443</v>
      </c>
      <c r="F54" s="11">
        <v>26898</v>
      </c>
      <c r="G54" s="13">
        <f t="shared" si="16"/>
        <v>32170</v>
      </c>
      <c r="H54" s="12">
        <f t="shared" si="17"/>
        <v>119.599970258012</v>
      </c>
    </row>
  </sheetData>
  <mergeCells count="3">
    <mergeCell ref="A1:H1"/>
    <mergeCell ref="E2:F2"/>
    <mergeCell ref="G2:H2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岁月静好</cp:lastModifiedBy>
  <dcterms:created xsi:type="dcterms:W3CDTF">2026-08-18T08:19:19Z</dcterms:created>
  <dcterms:modified xsi:type="dcterms:W3CDTF">2026-08-18T08:20:36Z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BFBBFB9D1ED04C3586C5D3AB72E695B0_11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